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govg01-my.sharepoint.com/personal/kristi_urmann_justdigi_ee/Documents/Töölaud/KK muudatus I/"/>
    </mc:Choice>
  </mc:AlternateContent>
  <xr:revisionPtr revIDLastSave="122" documentId="8_{47C6261B-E566-4EA4-95EA-C817EC026AA9}" xr6:coauthVersionLast="47" xr6:coauthVersionMax="47" xr10:uidLastSave="{5F7A1128-7988-4B06-A95C-37D4A033EFFA}"/>
  <bookViews>
    <workbookView xWindow="-108" yWindow="-108" windowWidth="30936" windowHeight="16776" xr2:uid="{00000000-000D-0000-FFFF-FFFF00000000}"/>
  </bookViews>
  <sheets>
    <sheet name="Lisa 11. RIA" sheetId="1" r:id="rId1"/>
  </sheets>
  <externalReferences>
    <externalReference r:id="rId2"/>
  </externalReferences>
  <definedNames>
    <definedName name="_xlnm._FilterDatabase" localSheetId="0" hidden="1">'Lisa 11. RIA'!$A$5:$E$5</definedName>
    <definedName name="Programm">[1]Andmestik!$A$2:$A$43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H66" i="1"/>
  <c r="F66" i="1"/>
  <c r="G66" i="1"/>
  <c r="E66" i="1"/>
  <c r="F46" i="1"/>
  <c r="G46" i="1"/>
  <c r="E46" i="1"/>
  <c r="F27" i="1"/>
  <c r="G27" i="1"/>
  <c r="E27" i="1"/>
  <c r="E18" i="1"/>
  <c r="F18" i="1"/>
  <c r="G18" i="1"/>
  <c r="E17" i="1"/>
  <c r="H35" i="1"/>
  <c r="F26" i="1"/>
  <c r="G26" i="1"/>
  <c r="H46" i="1" l="1"/>
  <c r="H27" i="1"/>
  <c r="H18" i="1"/>
  <c r="H34" i="1" l="1"/>
  <c r="H24" i="1"/>
  <c r="F17" i="1"/>
  <c r="G17" i="1"/>
  <c r="H23" i="1"/>
  <c r="H16" i="1"/>
  <c r="H19" i="1"/>
  <c r="H20" i="1"/>
  <c r="H21" i="1"/>
  <c r="H22" i="1"/>
  <c r="H25" i="1"/>
  <c r="H28" i="1"/>
  <c r="H29" i="1"/>
  <c r="H30" i="1"/>
  <c r="H31" i="1"/>
  <c r="H32" i="1"/>
  <c r="H33" i="1"/>
  <c r="H36" i="1"/>
  <c r="H38" i="1"/>
  <c r="H39" i="1"/>
  <c r="H40" i="1"/>
  <c r="H42" i="1"/>
  <c r="H43" i="1"/>
  <c r="H44" i="1"/>
  <c r="H47" i="1"/>
  <c r="H48" i="1"/>
  <c r="H49" i="1"/>
  <c r="H50" i="1"/>
  <c r="H51" i="1"/>
  <c r="H52" i="1"/>
  <c r="H53" i="1"/>
  <c r="H54" i="1"/>
  <c r="H55" i="1"/>
  <c r="H56" i="1"/>
  <c r="H57" i="1"/>
  <c r="H59" i="1"/>
  <c r="H60" i="1"/>
  <c r="H61" i="1"/>
  <c r="H62" i="1"/>
  <c r="H63" i="1"/>
  <c r="H64" i="1"/>
  <c r="H67" i="1"/>
  <c r="H68" i="1"/>
  <c r="H69" i="1"/>
  <c r="H70" i="1"/>
  <c r="H7" i="1"/>
  <c r="G65" i="1"/>
  <c r="G58" i="1"/>
  <c r="G45" i="1"/>
  <c r="G41" i="1"/>
  <c r="G14" i="1" s="1"/>
  <c r="G37" i="1"/>
  <c r="G13" i="1" s="1"/>
  <c r="G15" i="1"/>
  <c r="G12" i="1"/>
  <c r="G11" i="1"/>
  <c r="G10" i="1"/>
  <c r="G9" i="1"/>
  <c r="F65" i="1"/>
  <c r="F58" i="1"/>
  <c r="F45" i="1"/>
  <c r="F41" i="1"/>
  <c r="F14" i="1" s="1"/>
  <c r="F37" i="1"/>
  <c r="F13" i="1" s="1"/>
  <c r="F15" i="1"/>
  <c r="F12" i="1"/>
  <c r="F11" i="1"/>
  <c r="F10" i="1"/>
  <c r="F9" i="1"/>
  <c r="H17" i="1" l="1"/>
  <c r="G8" i="1"/>
  <c r="F8" i="1"/>
  <c r="E10" i="1"/>
  <c r="H10" i="1" s="1"/>
  <c r="E9" i="1"/>
  <c r="H9" i="1" s="1"/>
  <c r="H26" i="1"/>
  <c r="E65" i="1"/>
  <c r="H65" i="1" s="1"/>
  <c r="E12" i="1"/>
  <c r="H12" i="1" s="1"/>
  <c r="E11" i="1"/>
  <c r="H11" i="1" s="1"/>
  <c r="E58" i="1"/>
  <c r="H58" i="1" s="1"/>
  <c r="E45" i="1"/>
  <c r="H45" i="1" s="1"/>
  <c r="E15" i="1"/>
  <c r="H15" i="1" s="1"/>
  <c r="E37" i="1"/>
  <c r="E13" i="1" l="1"/>
  <c r="H13" i="1" s="1"/>
  <c r="H37" i="1"/>
  <c r="E8" i="1" l="1"/>
  <c r="H8" i="1" s="1"/>
  <c r="E41" i="1"/>
  <c r="E14" i="1" l="1"/>
  <c r="H14" i="1" s="1"/>
  <c r="H41" i="1"/>
</calcChain>
</file>

<file path=xl/sharedStrings.xml><?xml version="1.0" encoding="utf-8"?>
<sst xmlns="http://schemas.openxmlformats.org/spreadsheetml/2006/main" count="75" uniqueCount="43">
  <si>
    <t>.2025. a käskkirja nr</t>
  </si>
  <si>
    <t>Lisa 11</t>
  </si>
  <si>
    <t>Riigi Infosüsteemi Ameti 2025. aasta eelarve</t>
  </si>
  <si>
    <t>Eelarve liik</t>
  </si>
  <si>
    <t>Eelarve konto</t>
  </si>
  <si>
    <t>Objekt</t>
  </si>
  <si>
    <t>Riigi Infosüsteemi Amet</t>
  </si>
  <si>
    <t>TULUD</t>
  </si>
  <si>
    <t>KULUD</t>
  </si>
  <si>
    <t>Programmi tegevus: Digiriigi alusbaasi kindlustamine</t>
  </si>
  <si>
    <t>Programmi tegevus: Digiriigi arenguhüpped</t>
  </si>
  <si>
    <t>Programmi tegevus: Küberturvalisuse tagamine</t>
  </si>
  <si>
    <t>Programmi tegevus: Suundumuste, riskide ja mõjude analüüsivõime arendamine</t>
  </si>
  <si>
    <t>Käibemaks</t>
  </si>
  <si>
    <t>INVESTEERINGUD</t>
  </si>
  <si>
    <t>sh investeeringute käibemaks</t>
  </si>
  <si>
    <t>Tööjõukulud</t>
  </si>
  <si>
    <t>Digiriigi alusbaasi kindlustamine</t>
  </si>
  <si>
    <t>Digiriigi arenguhüpped</t>
  </si>
  <si>
    <t>Küberturvalisuse tagamine</t>
  </si>
  <si>
    <t>Suundumuste, riskide ja mõjude analüüsivõime arendamine</t>
  </si>
  <si>
    <t>Tegevuskulud, v.a tööjõukulud</t>
  </si>
  <si>
    <t>Majandamiskulud</t>
  </si>
  <si>
    <t>RKAS</t>
  </si>
  <si>
    <t>SE000028</t>
  </si>
  <si>
    <t>sh majandamiskulude käibemaks</t>
  </si>
  <si>
    <t>sh RKAS käibemaks</t>
  </si>
  <si>
    <t>Investeeringud</t>
  </si>
  <si>
    <t>IT investeeringud</t>
  </si>
  <si>
    <t>IN002000</t>
  </si>
  <si>
    <t>Investeeringute käibemaks</t>
  </si>
  <si>
    <t>Välistoetus ning sellest sõltuvad vahendid</t>
  </si>
  <si>
    <t>Toetused</t>
  </si>
  <si>
    <t>Tuludest sõltuvad vahendid</t>
  </si>
  <si>
    <t xml:space="preserve">2025. a esialgne eelarve </t>
  </si>
  <si>
    <t>Eelarve muudatused</t>
  </si>
  <si>
    <t>Ülekantavad vahendid</t>
  </si>
  <si>
    <t>2025. a eelarve kokku</t>
  </si>
  <si>
    <t>Laiapindne riigikaitse</t>
  </si>
  <si>
    <t>SR030112</t>
  </si>
  <si>
    <t>Muud kulud</t>
  </si>
  <si>
    <t>Amortisatsioon</t>
  </si>
  <si>
    <t>Programmi kulud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</si>
</sst>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i/>
      <sz val="10"/>
      <color indexed="8"/>
      <name val="Calibri"/>
      <family val="2"/>
      <charset val="186"/>
      <scheme val="minor"/>
    </font>
    <font>
      <b/>
      <i/>
      <sz val="12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i/>
      <sz val="9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4" fillId="0" borderId="0" xfId="1" applyFont="1"/>
    <xf numFmtId="3" fontId="5" fillId="0" borderId="0" xfId="1" applyNumberFormat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0" fontId="7" fillId="0" borderId="0" xfId="1" applyFont="1" applyAlignment="1">
      <alignment horizontal="center" vertical="center" wrapText="1"/>
    </xf>
    <xf numFmtId="0" fontId="9" fillId="0" borderId="0" xfId="0" applyFont="1"/>
    <xf numFmtId="0" fontId="6" fillId="0" borderId="0" xfId="2" applyFont="1" applyAlignment="1">
      <alignment horizontal="right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right" vertical="center" wrapText="1"/>
    </xf>
    <xf numFmtId="3" fontId="9" fillId="0" borderId="0" xfId="0" applyNumberFormat="1" applyFont="1"/>
    <xf numFmtId="0" fontId="10" fillId="0" borderId="0" xfId="0" applyFont="1"/>
    <xf numFmtId="3" fontId="11" fillId="0" borderId="0" xfId="1" applyNumberFormat="1" applyFont="1"/>
    <xf numFmtId="0" fontId="4" fillId="0" borderId="0" xfId="2" applyFont="1" applyAlignment="1">
      <alignment horizontal="center"/>
    </xf>
    <xf numFmtId="3" fontId="6" fillId="0" borderId="0" xfId="2" applyNumberFormat="1" applyFont="1"/>
    <xf numFmtId="0" fontId="12" fillId="0" borderId="0" xfId="2" applyFont="1"/>
    <xf numFmtId="0" fontId="4" fillId="0" borderId="0" xfId="2" applyFont="1" applyAlignment="1">
      <alignment horizontal="left" indent="1"/>
    </xf>
    <xf numFmtId="3" fontId="4" fillId="0" borderId="0" xfId="2" applyNumberFormat="1" applyFont="1"/>
    <xf numFmtId="0" fontId="6" fillId="0" borderId="0" xfId="2" applyFont="1" applyAlignment="1">
      <alignment horizontal="center"/>
    </xf>
    <xf numFmtId="0" fontId="5" fillId="0" borderId="0" xfId="2" applyFont="1" applyAlignment="1">
      <alignment horizontal="left" indent="2"/>
    </xf>
    <xf numFmtId="0" fontId="4" fillId="0" borderId="0" xfId="1" applyFont="1" applyAlignment="1">
      <alignment horizontal="right"/>
    </xf>
    <xf numFmtId="0" fontId="6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0" fontId="12" fillId="0" borderId="0" xfId="1" applyFont="1"/>
    <xf numFmtId="3" fontId="4" fillId="0" borderId="0" xfId="1" applyNumberFormat="1" applyFont="1" applyAlignment="1">
      <alignment horizontal="right"/>
    </xf>
    <xf numFmtId="0" fontId="11" fillId="0" borderId="0" xfId="1" applyFont="1"/>
    <xf numFmtId="0" fontId="13" fillId="0" borderId="0" xfId="2" applyFont="1" applyAlignment="1">
      <alignment horizontal="right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right" vertical="center" wrapText="1"/>
    </xf>
    <xf numFmtId="0" fontId="15" fillId="0" borderId="0" xfId="0" applyFont="1"/>
    <xf numFmtId="3" fontId="13" fillId="0" borderId="0" xfId="1" applyNumberFormat="1" applyFont="1"/>
    <xf numFmtId="0" fontId="16" fillId="0" borderId="0" xfId="2" applyFont="1" applyAlignment="1">
      <alignment horizontal="right"/>
    </xf>
    <xf numFmtId="0" fontId="16" fillId="0" borderId="0" xfId="2" applyFont="1"/>
    <xf numFmtId="0" fontId="17" fillId="2" borderId="0" xfId="1" applyFont="1" applyFill="1" applyAlignment="1">
      <alignment horizontal="center" vertical="center" wrapText="1"/>
    </xf>
    <xf numFmtId="0" fontId="18" fillId="0" borderId="0" xfId="0" applyFont="1" applyAlignment="1">
      <alignment horizontal="left" indent="1"/>
    </xf>
    <xf numFmtId="0" fontId="5" fillId="0" borderId="0" xfId="3" applyFont="1" applyAlignment="1">
      <alignment horizontal="left" indent="2"/>
    </xf>
    <xf numFmtId="0" fontId="12" fillId="0" borderId="0" xfId="3" applyFont="1"/>
    <xf numFmtId="0" fontId="4" fillId="0" borderId="0" xfId="3" applyFont="1" applyAlignment="1">
      <alignment horizontal="center"/>
    </xf>
    <xf numFmtId="0" fontId="4" fillId="0" borderId="0" xfId="3" applyFont="1"/>
    <xf numFmtId="0" fontId="4" fillId="0" borderId="0" xfId="3" applyFont="1" applyAlignment="1">
      <alignment horizontal="left" indent="1"/>
    </xf>
    <xf numFmtId="0" fontId="5" fillId="0" borderId="0" xfId="3" applyFont="1" applyAlignment="1">
      <alignment horizontal="center"/>
    </xf>
    <xf numFmtId="0" fontId="11" fillId="0" borderId="0" xfId="2" applyFont="1" applyAlignment="1">
      <alignment horizontal="right"/>
    </xf>
    <xf numFmtId="0" fontId="19" fillId="0" borderId="0" xfId="2" applyFont="1" applyAlignment="1">
      <alignment horizontal="right" vertical="center" wrapText="1"/>
    </xf>
    <xf numFmtId="0" fontId="19" fillId="0" borderId="0" xfId="2" applyFont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3" fontId="5" fillId="0" borderId="0" xfId="2" applyNumberFormat="1" applyFont="1"/>
    <xf numFmtId="0" fontId="20" fillId="0" borderId="0" xfId="3" applyFont="1" applyAlignment="1">
      <alignment horizontal="left" indent="1"/>
    </xf>
    <xf numFmtId="0" fontId="20" fillId="0" borderId="0" xfId="2" applyFont="1" applyAlignment="1">
      <alignment horizontal="center"/>
    </xf>
    <xf numFmtId="0" fontId="21" fillId="0" borderId="0" xfId="2" applyFont="1" applyAlignment="1">
      <alignment horizontal="center" vertical="center" wrapText="1"/>
    </xf>
    <xf numFmtId="3" fontId="20" fillId="0" borderId="0" xfId="2" applyNumberFormat="1" applyFont="1"/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46A60F3F-E549-443C-B3DF-9EFE3956B4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0"/>
  <sheetViews>
    <sheetView showZeros="0" tabSelected="1" zoomScaleNormal="100" workbookViewId="0">
      <pane xSplit="4" ySplit="5" topLeftCell="E6" activePane="bottomRight" state="frozen"/>
      <selection pane="topRight" activeCell="J1" sqref="J1"/>
      <selection pane="bottomLeft" activeCell="A5" sqref="A5"/>
      <selection pane="bottomRight" activeCell="N44" sqref="N44"/>
    </sheetView>
  </sheetViews>
  <sheetFormatPr defaultColWidth="9.44140625" defaultRowHeight="13.8" x14ac:dyDescent="0.3"/>
  <cols>
    <col min="1" max="1" width="48.33203125" style="1" customWidth="1"/>
    <col min="2" max="3" width="7.88671875" style="3" customWidth="1"/>
    <col min="4" max="4" width="12.33203125" style="1" customWidth="1"/>
    <col min="5" max="5" width="14.109375" style="1" customWidth="1"/>
    <col min="6" max="8" width="13.5546875" style="1" customWidth="1"/>
    <col min="9" max="16384" width="9.44140625" style="1"/>
  </cols>
  <sheetData>
    <row r="1" spans="1:8" x14ac:dyDescent="0.3">
      <c r="A1" s="2"/>
      <c r="H1" s="26" t="s">
        <v>0</v>
      </c>
    </row>
    <row r="2" spans="1:8" x14ac:dyDescent="0.3">
      <c r="A2" s="2"/>
      <c r="H2" s="26" t="s">
        <v>1</v>
      </c>
    </row>
    <row r="3" spans="1:8" ht="15.6" x14ac:dyDescent="0.3">
      <c r="A3" s="32" t="s">
        <v>2</v>
      </c>
      <c r="E3" s="4"/>
    </row>
    <row r="4" spans="1:8" ht="15" customHeight="1" x14ac:dyDescent="0.3">
      <c r="A4" s="5"/>
      <c r="E4" s="4"/>
    </row>
    <row r="5" spans="1:8" s="5" customFormat="1" ht="41.4" x14ac:dyDescent="0.3">
      <c r="A5" s="35"/>
      <c r="B5" s="35" t="s">
        <v>3</v>
      </c>
      <c r="C5" s="35" t="s">
        <v>4</v>
      </c>
      <c r="D5" s="35" t="s">
        <v>5</v>
      </c>
      <c r="E5" s="46" t="s">
        <v>34</v>
      </c>
      <c r="F5" s="46" t="s">
        <v>35</v>
      </c>
      <c r="G5" s="46" t="s">
        <v>36</v>
      </c>
      <c r="H5" s="46" t="s">
        <v>37</v>
      </c>
    </row>
    <row r="6" spans="1:8" s="5" customFormat="1" ht="17.399999999999999" x14ac:dyDescent="0.35">
      <c r="A6" s="7" t="s">
        <v>6</v>
      </c>
      <c r="B6" s="8"/>
      <c r="C6" s="8"/>
      <c r="D6" s="22"/>
      <c r="E6" s="11"/>
    </row>
    <row r="7" spans="1:8" s="5" customFormat="1" ht="17.399999999999999" x14ac:dyDescent="0.35">
      <c r="A7" s="7" t="s">
        <v>7</v>
      </c>
      <c r="B7" s="8"/>
      <c r="C7" s="8"/>
      <c r="D7" s="22"/>
      <c r="E7" s="11">
        <v>12268402</v>
      </c>
      <c r="F7" s="11"/>
      <c r="G7" s="11"/>
      <c r="H7" s="11">
        <f>E7+F7+G7</f>
        <v>12268402</v>
      </c>
    </row>
    <row r="8" spans="1:8" s="27" customFormat="1" ht="17.399999999999999" x14ac:dyDescent="0.35">
      <c r="A8" s="7" t="s">
        <v>8</v>
      </c>
      <c r="B8" s="33"/>
      <c r="C8" s="33"/>
      <c r="D8" s="34"/>
      <c r="E8" s="11">
        <f>E9+E10+E11+E12+E13</f>
        <v>42092631.769949973</v>
      </c>
      <c r="F8" s="11">
        <f>F9+F10+F11+F12+F13</f>
        <v>0</v>
      </c>
      <c r="G8" s="11">
        <f>G9+G10+G11+G12+G13</f>
        <v>498985</v>
      </c>
      <c r="H8" s="11">
        <f t="shared" ref="H8:H70" si="0">E8+F8+G8</f>
        <v>42591616.769949973</v>
      </c>
    </row>
    <row r="9" spans="1:8" s="27" customFormat="1" ht="15.6" x14ac:dyDescent="0.3">
      <c r="A9" s="31" t="s">
        <v>9</v>
      </c>
      <c r="B9" s="28"/>
      <c r="C9" s="30"/>
      <c r="D9" s="29"/>
      <c r="E9" s="32">
        <f>E19+E28+E47+E59+E67</f>
        <v>18839661.095670734</v>
      </c>
      <c r="F9" s="32">
        <f>F19+F28+F47+F59+F67</f>
        <v>0</v>
      </c>
      <c r="G9" s="32">
        <f>G19+G28+G47+G59+G67</f>
        <v>0</v>
      </c>
      <c r="H9" s="32">
        <f t="shared" si="0"/>
        <v>18839661.095670734</v>
      </c>
    </row>
    <row r="10" spans="1:8" s="27" customFormat="1" ht="15.6" x14ac:dyDescent="0.3">
      <c r="A10" s="31" t="s">
        <v>10</v>
      </c>
      <c r="B10" s="28"/>
      <c r="C10" s="30"/>
      <c r="D10" s="29"/>
      <c r="E10" s="32">
        <f>E20+E29+E48+E68</f>
        <v>3778979.437146666</v>
      </c>
      <c r="F10" s="32">
        <f>F20+F29+F48+F68</f>
        <v>0</v>
      </c>
      <c r="G10" s="32">
        <f>G20+G29+G48+G68</f>
        <v>0</v>
      </c>
      <c r="H10" s="32">
        <f t="shared" si="0"/>
        <v>3778979.437146666</v>
      </c>
    </row>
    <row r="11" spans="1:8" s="27" customFormat="1" ht="15.6" x14ac:dyDescent="0.3">
      <c r="A11" s="31" t="s">
        <v>11</v>
      </c>
      <c r="B11" s="28"/>
      <c r="C11" s="30"/>
      <c r="D11" s="29"/>
      <c r="E11" s="32">
        <f>E21+E30+E49+E69</f>
        <v>15053672.334409717</v>
      </c>
      <c r="F11" s="32">
        <f>F21+F30+F49+F69</f>
        <v>0</v>
      </c>
      <c r="G11" s="32">
        <f>G21+G30+G49+G69</f>
        <v>498985</v>
      </c>
      <c r="H11" s="32">
        <f t="shared" si="0"/>
        <v>15552657.334409717</v>
      </c>
    </row>
    <row r="12" spans="1:8" s="27" customFormat="1" ht="15.6" x14ac:dyDescent="0.3">
      <c r="A12" s="31" t="s">
        <v>12</v>
      </c>
      <c r="B12" s="28"/>
      <c r="C12" s="30"/>
      <c r="D12" s="29"/>
      <c r="E12" s="32">
        <f>E22+E31+E50+E70</f>
        <v>1234426.9027228539</v>
      </c>
      <c r="F12" s="32">
        <f>F22+F31+F50+F70</f>
        <v>0</v>
      </c>
      <c r="G12" s="32">
        <f>G22+G31+G50+G70</f>
        <v>0</v>
      </c>
      <c r="H12" s="32">
        <f t="shared" si="0"/>
        <v>1234426.9027228539</v>
      </c>
    </row>
    <row r="13" spans="1:8" s="27" customFormat="1" ht="15.6" x14ac:dyDescent="0.3">
      <c r="A13" s="12" t="s">
        <v>13</v>
      </c>
      <c r="B13" s="43"/>
      <c r="C13" s="44"/>
      <c r="D13" s="45"/>
      <c r="E13" s="13">
        <f>E37+E56+E63</f>
        <v>3185892</v>
      </c>
      <c r="F13" s="13">
        <f>F37+F56+F63</f>
        <v>0</v>
      </c>
      <c r="G13" s="13">
        <f>G37+G56+G63</f>
        <v>0</v>
      </c>
      <c r="H13" s="13">
        <f t="shared" si="0"/>
        <v>3185892</v>
      </c>
    </row>
    <row r="14" spans="1:8" s="27" customFormat="1" ht="17.399999999999999" x14ac:dyDescent="0.35">
      <c r="A14" s="7" t="s">
        <v>14</v>
      </c>
      <c r="B14" s="33"/>
      <c r="C14" s="33"/>
      <c r="D14" s="34"/>
      <c r="E14" s="11">
        <f>E41+E51+E52+E60+E61</f>
        <v>12389221.339400001</v>
      </c>
      <c r="F14" s="11">
        <f>F41+F51+F52+F60+F61</f>
        <v>0</v>
      </c>
      <c r="G14" s="11">
        <f>G41+G51+G52+G60+G61</f>
        <v>0</v>
      </c>
      <c r="H14" s="11">
        <f t="shared" si="0"/>
        <v>12389221.339400001</v>
      </c>
    </row>
    <row r="15" spans="1:8" s="27" customFormat="1" ht="17.399999999999999" x14ac:dyDescent="0.35">
      <c r="A15" s="36" t="s">
        <v>15</v>
      </c>
      <c r="B15" s="33"/>
      <c r="C15" s="33"/>
      <c r="D15" s="34"/>
      <c r="E15" s="4">
        <f>E43+E52+E61</f>
        <v>2321165.3399000005</v>
      </c>
      <c r="F15" s="4">
        <f>F43+F52+F61</f>
        <v>0</v>
      </c>
      <c r="G15" s="4">
        <f>G43+G52+G61</f>
        <v>0</v>
      </c>
      <c r="H15" s="4">
        <f t="shared" si="0"/>
        <v>2321165.3399000005</v>
      </c>
    </row>
    <row r="16" spans="1:8" s="5" customFormat="1" ht="15.6" x14ac:dyDescent="0.3">
      <c r="A16" s="12"/>
      <c r="B16" s="23"/>
      <c r="C16" s="10"/>
      <c r="D16" s="9"/>
      <c r="E16" s="13"/>
      <c r="F16" s="13"/>
      <c r="G16" s="13"/>
      <c r="H16" s="13">
        <f t="shared" si="0"/>
        <v>0</v>
      </c>
    </row>
    <row r="17" spans="1:8" s="5" customFormat="1" x14ac:dyDescent="0.3">
      <c r="A17" s="16" t="s">
        <v>16</v>
      </c>
      <c r="B17" s="14"/>
      <c r="C17" s="14"/>
      <c r="D17" s="9"/>
      <c r="E17" s="15">
        <f>E23+E24</f>
        <v>17578941</v>
      </c>
      <c r="F17" s="15">
        <f>F23+F24</f>
        <v>0</v>
      </c>
      <c r="G17" s="15">
        <f>G23+G24</f>
        <v>86783</v>
      </c>
      <c r="H17" s="15">
        <f>E17+F17+G17</f>
        <v>17665724</v>
      </c>
    </row>
    <row r="18" spans="1:8" s="5" customFormat="1" x14ac:dyDescent="0.3">
      <c r="A18" s="48" t="s">
        <v>42</v>
      </c>
      <c r="B18" s="49"/>
      <c r="C18" s="49"/>
      <c r="D18" s="50"/>
      <c r="E18" s="51">
        <f>E19+E20+E21+E22</f>
        <v>17578940.790449969</v>
      </c>
      <c r="F18" s="51">
        <f t="shared" ref="F18:G18" si="1">F19+F20+F21+F22</f>
        <v>0</v>
      </c>
      <c r="G18" s="51">
        <f t="shared" si="1"/>
        <v>86783</v>
      </c>
      <c r="H18" s="51">
        <f t="shared" si="0"/>
        <v>17665723.790449969</v>
      </c>
    </row>
    <row r="19" spans="1:8" s="5" customFormat="1" x14ac:dyDescent="0.3">
      <c r="A19" s="37" t="s">
        <v>17</v>
      </c>
      <c r="B19" s="14"/>
      <c r="C19" s="14"/>
      <c r="D19" s="14"/>
      <c r="E19" s="47">
        <v>8537698.4168510269</v>
      </c>
      <c r="F19" s="47"/>
      <c r="G19" s="47"/>
      <c r="H19" s="47">
        <f t="shared" si="0"/>
        <v>8537698.4168510269</v>
      </c>
    </row>
    <row r="20" spans="1:8" s="5" customFormat="1" x14ac:dyDescent="0.3">
      <c r="A20" s="37" t="s">
        <v>18</v>
      </c>
      <c r="B20" s="14"/>
      <c r="C20" s="14"/>
      <c r="D20" s="14"/>
      <c r="E20" s="47">
        <v>1016498.4769507393</v>
      </c>
      <c r="F20" s="47"/>
      <c r="G20" s="47"/>
      <c r="H20" s="47">
        <f t="shared" si="0"/>
        <v>1016498.4769507393</v>
      </c>
    </row>
    <row r="21" spans="1:8" s="5" customFormat="1" x14ac:dyDescent="0.3">
      <c r="A21" s="37" t="s">
        <v>19</v>
      </c>
      <c r="B21" s="14"/>
      <c r="C21" s="14"/>
      <c r="D21" s="14"/>
      <c r="E21" s="47">
        <v>7166594.1678404156</v>
      </c>
      <c r="F21" s="47"/>
      <c r="G21" s="47">
        <v>86783</v>
      </c>
      <c r="H21" s="47">
        <f t="shared" si="0"/>
        <v>7253377.1678404156</v>
      </c>
    </row>
    <row r="22" spans="1:8" s="5" customFormat="1" x14ac:dyDescent="0.3">
      <c r="A22" s="37" t="s">
        <v>20</v>
      </c>
      <c r="B22" s="14"/>
      <c r="C22" s="14"/>
      <c r="D22" s="14"/>
      <c r="E22" s="47">
        <v>858149.72880778927</v>
      </c>
      <c r="F22" s="47"/>
      <c r="G22" s="47"/>
      <c r="H22" s="47">
        <f t="shared" si="0"/>
        <v>858149.72880778927</v>
      </c>
    </row>
    <row r="23" spans="1:8" s="5" customFormat="1" x14ac:dyDescent="0.3">
      <c r="A23" s="41" t="s">
        <v>16</v>
      </c>
      <c r="B23" s="39">
        <v>20</v>
      </c>
      <c r="C23" s="39">
        <v>50</v>
      </c>
      <c r="D23" s="14"/>
      <c r="E23" s="18">
        <v>17578941</v>
      </c>
      <c r="F23" s="18"/>
      <c r="G23" s="18"/>
      <c r="H23" s="18">
        <f>E23+F23+G23</f>
        <v>17578941</v>
      </c>
    </row>
    <row r="24" spans="1:8" s="5" customFormat="1" x14ac:dyDescent="0.3">
      <c r="A24" s="41" t="s">
        <v>38</v>
      </c>
      <c r="B24" s="39">
        <v>20</v>
      </c>
      <c r="C24" s="39">
        <v>50</v>
      </c>
      <c r="D24" s="39" t="s">
        <v>39</v>
      </c>
      <c r="E24" s="18"/>
      <c r="F24" s="18"/>
      <c r="G24" s="18">
        <v>86783</v>
      </c>
      <c r="H24" s="18">
        <f>E24+F24+G24</f>
        <v>86783</v>
      </c>
    </row>
    <row r="25" spans="1:8" s="5" customFormat="1" x14ac:dyDescent="0.3">
      <c r="A25" s="24"/>
      <c r="B25" s="14"/>
      <c r="C25" s="14"/>
      <c r="D25" s="14"/>
      <c r="E25" s="24">
        <v>0</v>
      </c>
      <c r="F25" s="24">
        <v>0</v>
      </c>
      <c r="G25" s="24">
        <v>0</v>
      </c>
      <c r="H25" s="24">
        <f t="shared" si="0"/>
        <v>0</v>
      </c>
    </row>
    <row r="26" spans="1:8" s="5" customFormat="1" x14ac:dyDescent="0.3">
      <c r="A26" s="25" t="s">
        <v>21</v>
      </c>
      <c r="B26" s="14"/>
      <c r="C26" s="14"/>
      <c r="D26" s="14"/>
      <c r="E26" s="15">
        <f>E32+E33+E34+E35</f>
        <v>9476809.499499999</v>
      </c>
      <c r="F26" s="15">
        <f t="shared" ref="F26:G26" si="2">F32+F33+F34+F35</f>
        <v>0</v>
      </c>
      <c r="G26" s="15">
        <f t="shared" si="2"/>
        <v>412202</v>
      </c>
      <c r="H26" s="15">
        <f t="shared" si="0"/>
        <v>9889011.499499999</v>
      </c>
    </row>
    <row r="27" spans="1:8" s="5" customFormat="1" x14ac:dyDescent="0.3">
      <c r="A27" s="48" t="s">
        <v>42</v>
      </c>
      <c r="B27" s="14"/>
      <c r="C27" s="14"/>
      <c r="D27" s="14"/>
      <c r="E27" s="51">
        <f>E28+E29+E30+E31</f>
        <v>9476809.499499999</v>
      </c>
      <c r="F27" s="51">
        <f t="shared" ref="F27:G27" si="3">F28+F29+F30+F31</f>
        <v>0</v>
      </c>
      <c r="G27" s="51">
        <f t="shared" si="3"/>
        <v>412202</v>
      </c>
      <c r="H27" s="51">
        <f t="shared" si="0"/>
        <v>9889011.499499999</v>
      </c>
    </row>
    <row r="28" spans="1:8" s="5" customFormat="1" x14ac:dyDescent="0.3">
      <c r="A28" s="37" t="s">
        <v>17</v>
      </c>
      <c r="B28" s="14"/>
      <c r="C28" s="14"/>
      <c r="D28" s="14"/>
      <c r="E28" s="47">
        <v>3338897.3379108198</v>
      </c>
      <c r="F28" s="47"/>
      <c r="G28" s="47"/>
      <c r="H28" s="47">
        <f t="shared" si="0"/>
        <v>3338897.3379108198</v>
      </c>
    </row>
    <row r="29" spans="1:8" s="5" customFormat="1" x14ac:dyDescent="0.3">
      <c r="A29" s="37" t="s">
        <v>18</v>
      </c>
      <c r="B29" s="14"/>
      <c r="C29" s="14"/>
      <c r="D29" s="14"/>
      <c r="E29" s="47">
        <v>293474.22650061699</v>
      </c>
      <c r="F29" s="47"/>
      <c r="G29" s="47"/>
      <c r="H29" s="47">
        <f t="shared" si="0"/>
        <v>293474.22650061699</v>
      </c>
    </row>
    <row r="30" spans="1:8" s="5" customFormat="1" x14ac:dyDescent="0.3">
      <c r="A30" s="37" t="s">
        <v>19</v>
      </c>
      <c r="B30" s="14"/>
      <c r="C30" s="14"/>
      <c r="D30" s="14"/>
      <c r="E30" s="47">
        <v>5573828.2584186299</v>
      </c>
      <c r="F30" s="47"/>
      <c r="G30" s="47">
        <v>412202</v>
      </c>
      <c r="H30" s="47">
        <f t="shared" si="0"/>
        <v>5986030.2584186299</v>
      </c>
    </row>
    <row r="31" spans="1:8" s="5" customFormat="1" x14ac:dyDescent="0.3">
      <c r="A31" s="37" t="s">
        <v>20</v>
      </c>
      <c r="B31" s="14"/>
      <c r="C31" s="14"/>
      <c r="D31" s="14"/>
      <c r="E31" s="47">
        <v>270609.67666993302</v>
      </c>
      <c r="F31" s="47"/>
      <c r="G31" s="47"/>
      <c r="H31" s="47">
        <f t="shared" si="0"/>
        <v>270609.67666993302</v>
      </c>
    </row>
    <row r="32" spans="1:8" s="5" customFormat="1" x14ac:dyDescent="0.3">
      <c r="A32" s="41" t="s">
        <v>22</v>
      </c>
      <c r="B32" s="14">
        <v>20</v>
      </c>
      <c r="C32" s="14">
        <v>55</v>
      </c>
      <c r="D32" s="14"/>
      <c r="E32" s="18">
        <v>9474749.499499999</v>
      </c>
      <c r="F32" s="18">
        <v>-2710487</v>
      </c>
      <c r="G32" s="18"/>
      <c r="H32" s="18">
        <f t="shared" si="0"/>
        <v>6764262.499499999</v>
      </c>
    </row>
    <row r="33" spans="1:8" s="5" customFormat="1" x14ac:dyDescent="0.3">
      <c r="A33" s="17" t="s">
        <v>23</v>
      </c>
      <c r="B33" s="14">
        <v>20</v>
      </c>
      <c r="C33" s="14">
        <v>55</v>
      </c>
      <c r="D33" s="14" t="s">
        <v>24</v>
      </c>
      <c r="E33" s="18">
        <v>2060</v>
      </c>
      <c r="F33" s="18"/>
      <c r="G33" s="18"/>
      <c r="H33" s="18">
        <f t="shared" si="0"/>
        <v>2060</v>
      </c>
    </row>
    <row r="34" spans="1:8" s="5" customFormat="1" x14ac:dyDescent="0.3">
      <c r="A34" s="41" t="s">
        <v>38</v>
      </c>
      <c r="B34" s="39">
        <v>20</v>
      </c>
      <c r="C34" s="39">
        <v>55</v>
      </c>
      <c r="D34" s="39" t="s">
        <v>39</v>
      </c>
      <c r="E34" s="18"/>
      <c r="F34" s="18"/>
      <c r="G34" s="18">
        <v>412202</v>
      </c>
      <c r="H34" s="18">
        <f t="shared" si="0"/>
        <v>412202</v>
      </c>
    </row>
    <row r="35" spans="1:8" s="5" customFormat="1" x14ac:dyDescent="0.3">
      <c r="A35" s="41" t="s">
        <v>40</v>
      </c>
      <c r="B35" s="39">
        <v>20</v>
      </c>
      <c r="C35" s="39">
        <v>60</v>
      </c>
      <c r="D35" s="39"/>
      <c r="E35" s="18"/>
      <c r="F35" s="18">
        <v>2710487</v>
      </c>
      <c r="G35" s="18"/>
      <c r="H35" s="18">
        <f t="shared" si="0"/>
        <v>2710487</v>
      </c>
    </row>
    <row r="36" spans="1:8" s="5" customFormat="1" x14ac:dyDescent="0.3">
      <c r="A36" s="17"/>
      <c r="B36" s="14"/>
      <c r="C36" s="14"/>
      <c r="D36" s="14"/>
      <c r="E36" s="18"/>
      <c r="F36" s="18"/>
      <c r="G36" s="18"/>
      <c r="H36" s="18">
        <f t="shared" si="0"/>
        <v>0</v>
      </c>
    </row>
    <row r="37" spans="1:8" s="5" customFormat="1" x14ac:dyDescent="0.3">
      <c r="A37" s="16" t="s">
        <v>13</v>
      </c>
      <c r="B37" s="14"/>
      <c r="C37" s="14"/>
      <c r="D37" s="19"/>
      <c r="E37" s="15">
        <f>E38+E39</f>
        <v>2739820</v>
      </c>
      <c r="F37" s="15">
        <f>F38+F39</f>
        <v>0</v>
      </c>
      <c r="G37" s="15">
        <f>G38+G39</f>
        <v>0</v>
      </c>
      <c r="H37" s="15">
        <f t="shared" si="0"/>
        <v>2739820</v>
      </c>
    </row>
    <row r="38" spans="1:8" s="5" customFormat="1" x14ac:dyDescent="0.3">
      <c r="A38" s="37" t="s">
        <v>25</v>
      </c>
      <c r="B38" s="39">
        <v>10</v>
      </c>
      <c r="C38" s="39">
        <v>601</v>
      </c>
      <c r="D38" s="39"/>
      <c r="E38" s="18">
        <v>2739367</v>
      </c>
      <c r="F38" s="18"/>
      <c r="G38" s="18"/>
      <c r="H38" s="18">
        <f t="shared" si="0"/>
        <v>2739367</v>
      </c>
    </row>
    <row r="39" spans="1:8" s="5" customFormat="1" x14ac:dyDescent="0.3">
      <c r="A39" s="37" t="s">
        <v>26</v>
      </c>
      <c r="B39" s="39">
        <v>10</v>
      </c>
      <c r="C39" s="39">
        <v>601</v>
      </c>
      <c r="D39" s="39" t="s">
        <v>24</v>
      </c>
      <c r="E39" s="18">
        <v>453</v>
      </c>
      <c r="F39" s="18"/>
      <c r="G39" s="18"/>
      <c r="H39" s="18">
        <f t="shared" si="0"/>
        <v>453</v>
      </c>
    </row>
    <row r="40" spans="1:8" s="5" customFormat="1" x14ac:dyDescent="0.3">
      <c r="A40" s="37"/>
      <c r="B40" s="39"/>
      <c r="C40" s="39"/>
      <c r="D40" s="39"/>
      <c r="E40" s="18"/>
      <c r="F40" s="18"/>
      <c r="G40" s="18"/>
      <c r="H40" s="18">
        <f t="shared" si="0"/>
        <v>0</v>
      </c>
    </row>
    <row r="41" spans="1:8" s="5" customFormat="1" x14ac:dyDescent="0.3">
      <c r="A41" s="38" t="s">
        <v>27</v>
      </c>
      <c r="B41" s="39"/>
      <c r="C41" s="39"/>
      <c r="D41" s="40"/>
      <c r="E41" s="15">
        <f>E42+E43</f>
        <v>6158664.6798</v>
      </c>
      <c r="F41" s="15">
        <f>F42+F43</f>
        <v>0</v>
      </c>
      <c r="G41" s="15">
        <f>G42+G43</f>
        <v>0</v>
      </c>
      <c r="H41" s="15">
        <f t="shared" si="0"/>
        <v>6158664.6798</v>
      </c>
    </row>
    <row r="42" spans="1:8" s="5" customFormat="1" x14ac:dyDescent="0.3">
      <c r="A42" s="41" t="s">
        <v>28</v>
      </c>
      <c r="B42" s="39">
        <v>20</v>
      </c>
      <c r="C42" s="39">
        <v>15</v>
      </c>
      <c r="D42" s="39" t="s">
        <v>29</v>
      </c>
      <c r="E42" s="18">
        <v>4116085.9999000002</v>
      </c>
      <c r="F42" s="18"/>
      <c r="G42" s="18"/>
      <c r="H42" s="18">
        <f t="shared" si="0"/>
        <v>4116085.9999000002</v>
      </c>
    </row>
    <row r="43" spans="1:8" s="5" customFormat="1" x14ac:dyDescent="0.3">
      <c r="A43" s="37" t="s">
        <v>30</v>
      </c>
      <c r="B43" s="14">
        <v>10</v>
      </c>
      <c r="C43" s="14">
        <v>601002</v>
      </c>
      <c r="D43" s="42"/>
      <c r="E43" s="18">
        <v>2042578.6799000003</v>
      </c>
      <c r="F43" s="18"/>
      <c r="G43" s="18"/>
      <c r="H43" s="18">
        <f t="shared" si="0"/>
        <v>2042578.6799000003</v>
      </c>
    </row>
    <row r="44" spans="1:8" s="5" customFormat="1" x14ac:dyDescent="0.3">
      <c r="A44" s="17"/>
      <c r="B44" s="14"/>
      <c r="C44" s="14"/>
      <c r="D44" s="14"/>
      <c r="E44" s="18"/>
      <c r="F44" s="18"/>
      <c r="G44" s="18"/>
      <c r="H44" s="18">
        <f t="shared" si="0"/>
        <v>0</v>
      </c>
    </row>
    <row r="45" spans="1:8" s="5" customFormat="1" x14ac:dyDescent="0.3">
      <c r="A45" s="38" t="s">
        <v>31</v>
      </c>
      <c r="B45" s="39"/>
      <c r="C45" s="39"/>
      <c r="D45" s="39"/>
      <c r="E45" s="15">
        <f>E51+E52+E54+E55+E56+E53</f>
        <v>10248864.658400001</v>
      </c>
      <c r="F45" s="15">
        <f>F51+F52+F54+F55+F56+F53</f>
        <v>0</v>
      </c>
      <c r="G45" s="15">
        <f>G51+G52+G54+G55+G56+G53</f>
        <v>0</v>
      </c>
      <c r="H45" s="15">
        <f t="shared" si="0"/>
        <v>10248864.658400001</v>
      </c>
    </row>
    <row r="46" spans="1:8" s="5" customFormat="1" x14ac:dyDescent="0.3">
      <c r="A46" s="48" t="s">
        <v>42</v>
      </c>
      <c r="B46" s="39"/>
      <c r="C46" s="39"/>
      <c r="D46" s="39"/>
      <c r="E46" s="51">
        <f>E47+E48+E49+E50</f>
        <v>4130241</v>
      </c>
      <c r="F46" s="51">
        <f>F47+F48+F49+F50</f>
        <v>0</v>
      </c>
      <c r="G46" s="51">
        <f>G47+G48+G49+G50</f>
        <v>0</v>
      </c>
      <c r="H46" s="51">
        <f t="shared" si="0"/>
        <v>4130241</v>
      </c>
    </row>
    <row r="47" spans="1:8" s="5" customFormat="1" x14ac:dyDescent="0.3">
      <c r="A47" s="37" t="s">
        <v>17</v>
      </c>
      <c r="B47" s="39"/>
      <c r="C47" s="39"/>
      <c r="D47" s="39"/>
      <c r="E47" s="47">
        <v>1030042</v>
      </c>
      <c r="F47" s="47"/>
      <c r="G47" s="47"/>
      <c r="H47" s="47">
        <f t="shared" si="0"/>
        <v>1030042</v>
      </c>
    </row>
    <row r="48" spans="1:8" s="5" customFormat="1" x14ac:dyDescent="0.3">
      <c r="A48" s="37" t="s">
        <v>18</v>
      </c>
      <c r="B48" s="39"/>
      <c r="C48" s="39"/>
      <c r="D48" s="39"/>
      <c r="E48" s="47">
        <v>1988526</v>
      </c>
      <c r="F48" s="47"/>
      <c r="G48" s="47"/>
      <c r="H48" s="47">
        <f t="shared" si="0"/>
        <v>1988526</v>
      </c>
    </row>
    <row r="49" spans="1:8" s="5" customFormat="1" x14ac:dyDescent="0.3">
      <c r="A49" s="37" t="s">
        <v>19</v>
      </c>
      <c r="B49" s="39"/>
      <c r="C49" s="39"/>
      <c r="D49" s="39"/>
      <c r="E49" s="47">
        <v>1014412</v>
      </c>
      <c r="F49" s="47"/>
      <c r="G49" s="47"/>
      <c r="H49" s="47">
        <f t="shared" si="0"/>
        <v>1014412</v>
      </c>
    </row>
    <row r="50" spans="1:8" s="5" customFormat="1" x14ac:dyDescent="0.3">
      <c r="A50" s="37" t="s">
        <v>20</v>
      </c>
      <c r="B50" s="39"/>
      <c r="C50" s="39"/>
      <c r="D50" s="39"/>
      <c r="E50" s="47">
        <v>97261</v>
      </c>
      <c r="F50" s="47"/>
      <c r="G50" s="47"/>
      <c r="H50" s="47">
        <f t="shared" si="0"/>
        <v>97261</v>
      </c>
    </row>
    <row r="51" spans="1:8" s="5" customFormat="1" x14ac:dyDescent="0.3">
      <c r="A51" s="41" t="s">
        <v>28</v>
      </c>
      <c r="B51" s="39">
        <v>40</v>
      </c>
      <c r="C51" s="39">
        <v>15</v>
      </c>
      <c r="D51" s="39" t="s">
        <v>29</v>
      </c>
      <c r="E51" s="18">
        <v>5853969.9996000007</v>
      </c>
      <c r="F51" s="18"/>
      <c r="G51" s="18"/>
      <c r="H51" s="18">
        <f t="shared" si="0"/>
        <v>5853969.9996000007</v>
      </c>
    </row>
    <row r="52" spans="1:8" s="5" customFormat="1" x14ac:dyDescent="0.3">
      <c r="A52" s="37" t="s">
        <v>30</v>
      </c>
      <c r="B52" s="14">
        <v>40</v>
      </c>
      <c r="C52" s="14">
        <v>601002</v>
      </c>
      <c r="D52" s="42"/>
      <c r="E52" s="18">
        <v>256586.66</v>
      </c>
      <c r="F52" s="18"/>
      <c r="G52" s="18"/>
      <c r="H52" s="18">
        <f t="shared" si="0"/>
        <v>256586.66</v>
      </c>
    </row>
    <row r="53" spans="1:8" s="5" customFormat="1" x14ac:dyDescent="0.3">
      <c r="A53" s="41" t="s">
        <v>32</v>
      </c>
      <c r="B53" s="39">
        <v>40</v>
      </c>
      <c r="C53" s="39">
        <v>45</v>
      </c>
      <c r="D53" s="42"/>
      <c r="E53" s="18">
        <v>10000</v>
      </c>
      <c r="F53" s="18"/>
      <c r="G53" s="18"/>
      <c r="H53" s="18">
        <f t="shared" si="0"/>
        <v>10000</v>
      </c>
    </row>
    <row r="54" spans="1:8" s="5" customFormat="1" x14ac:dyDescent="0.3">
      <c r="A54" s="41" t="s">
        <v>16</v>
      </c>
      <c r="B54" s="39">
        <v>40</v>
      </c>
      <c r="C54" s="39">
        <v>50</v>
      </c>
      <c r="D54" s="39"/>
      <c r="E54" s="18">
        <v>2765566.9993000003</v>
      </c>
      <c r="F54" s="18"/>
      <c r="G54" s="18"/>
      <c r="H54" s="18">
        <f t="shared" si="0"/>
        <v>2765566.9993000003</v>
      </c>
    </row>
    <row r="55" spans="1:8" s="5" customFormat="1" x14ac:dyDescent="0.3">
      <c r="A55" s="41" t="s">
        <v>22</v>
      </c>
      <c r="B55" s="39">
        <v>40</v>
      </c>
      <c r="C55" s="39">
        <v>55</v>
      </c>
      <c r="D55" s="39"/>
      <c r="E55" s="18">
        <v>1354673.9995000002</v>
      </c>
      <c r="F55" s="18"/>
      <c r="G55" s="18"/>
      <c r="H55" s="18">
        <f t="shared" si="0"/>
        <v>1354673.9995000002</v>
      </c>
    </row>
    <row r="56" spans="1:8" s="5" customFormat="1" x14ac:dyDescent="0.3">
      <c r="A56" s="37" t="s">
        <v>25</v>
      </c>
      <c r="B56" s="39">
        <v>40</v>
      </c>
      <c r="C56" s="39">
        <v>601</v>
      </c>
      <c r="D56" s="39"/>
      <c r="E56" s="18">
        <v>8067</v>
      </c>
      <c r="F56" s="18"/>
      <c r="G56" s="18"/>
      <c r="H56" s="18">
        <f t="shared" si="0"/>
        <v>8067</v>
      </c>
    </row>
    <row r="57" spans="1:8" s="5" customFormat="1" x14ac:dyDescent="0.3">
      <c r="A57" s="17"/>
      <c r="B57" s="14"/>
      <c r="C57" s="14"/>
      <c r="D57" s="14"/>
      <c r="E57" s="18"/>
      <c r="F57" s="18"/>
      <c r="G57" s="18"/>
      <c r="H57" s="18">
        <f t="shared" si="0"/>
        <v>0</v>
      </c>
    </row>
    <row r="58" spans="1:8" s="5" customFormat="1" x14ac:dyDescent="0.3">
      <c r="A58" s="16" t="s">
        <v>33</v>
      </c>
      <c r="B58" s="14"/>
      <c r="C58" s="14"/>
      <c r="D58" s="14"/>
      <c r="E58" s="15">
        <f>E62+E63+E60+E61</f>
        <v>2519999.6000000006</v>
      </c>
      <c r="F58" s="15">
        <f>F62+F63+F60+F61</f>
        <v>0</v>
      </c>
      <c r="G58" s="15">
        <f>G62+G63+G60+G61</f>
        <v>0</v>
      </c>
      <c r="H58" s="15">
        <f t="shared" si="0"/>
        <v>2519999.6000000006</v>
      </c>
    </row>
    <row r="59" spans="1:8" s="5" customFormat="1" x14ac:dyDescent="0.3">
      <c r="A59" s="37" t="s">
        <v>17</v>
      </c>
      <c r="B59" s="14"/>
      <c r="C59" s="14"/>
      <c r="D59" s="14"/>
      <c r="E59" s="47">
        <v>1961994.6000000003</v>
      </c>
      <c r="F59" s="47"/>
      <c r="G59" s="47"/>
      <c r="H59" s="47">
        <f t="shared" si="0"/>
        <v>1961994.6000000003</v>
      </c>
    </row>
    <row r="60" spans="1:8" s="5" customFormat="1" x14ac:dyDescent="0.3">
      <c r="A60" s="41" t="s">
        <v>28</v>
      </c>
      <c r="B60" s="39">
        <v>44</v>
      </c>
      <c r="C60" s="39">
        <v>15</v>
      </c>
      <c r="D60" s="39" t="s">
        <v>29</v>
      </c>
      <c r="E60" s="18">
        <v>98000</v>
      </c>
      <c r="F60" s="18"/>
      <c r="G60" s="18"/>
      <c r="H60" s="18">
        <f t="shared" si="0"/>
        <v>98000</v>
      </c>
    </row>
    <row r="61" spans="1:8" s="5" customFormat="1" x14ac:dyDescent="0.3">
      <c r="A61" s="37" t="s">
        <v>30</v>
      </c>
      <c r="B61" s="14">
        <v>44</v>
      </c>
      <c r="C61" s="14">
        <v>601002</v>
      </c>
      <c r="D61" s="42"/>
      <c r="E61" s="18">
        <v>22000</v>
      </c>
      <c r="F61" s="18"/>
      <c r="G61" s="18"/>
      <c r="H61" s="18">
        <f t="shared" si="0"/>
        <v>22000</v>
      </c>
    </row>
    <row r="62" spans="1:8" s="5" customFormat="1" x14ac:dyDescent="0.3">
      <c r="A62" s="17" t="s">
        <v>22</v>
      </c>
      <c r="B62" s="14">
        <v>44</v>
      </c>
      <c r="C62" s="14">
        <v>55</v>
      </c>
      <c r="D62" s="14"/>
      <c r="E62" s="18">
        <v>1961994.6000000003</v>
      </c>
      <c r="F62" s="18"/>
      <c r="G62" s="18"/>
      <c r="H62" s="18">
        <f t="shared" si="0"/>
        <v>1961994.6000000003</v>
      </c>
    </row>
    <row r="63" spans="1:8" s="5" customFormat="1" x14ac:dyDescent="0.3">
      <c r="A63" s="37" t="s">
        <v>25</v>
      </c>
      <c r="B63" s="14">
        <v>44</v>
      </c>
      <c r="C63" s="39">
        <v>601</v>
      </c>
      <c r="D63" s="14"/>
      <c r="E63" s="18">
        <v>438005</v>
      </c>
      <c r="F63" s="18"/>
      <c r="G63" s="18"/>
      <c r="H63" s="18">
        <f t="shared" si="0"/>
        <v>438005</v>
      </c>
    </row>
    <row r="64" spans="1:8" s="5" customFormat="1" x14ac:dyDescent="0.3">
      <c r="A64" s="20"/>
      <c r="B64" s="14"/>
      <c r="C64" s="14"/>
      <c r="D64" s="14"/>
      <c r="E64" s="18"/>
      <c r="F64" s="18"/>
      <c r="G64" s="18"/>
      <c r="H64" s="18">
        <f t="shared" si="0"/>
        <v>0</v>
      </c>
    </row>
    <row r="65" spans="1:8" s="5" customFormat="1" x14ac:dyDescent="0.3">
      <c r="A65" s="38" t="s">
        <v>41</v>
      </c>
      <c r="B65" s="3">
        <v>60</v>
      </c>
      <c r="C65" s="3">
        <v>61</v>
      </c>
      <c r="D65" s="21"/>
      <c r="E65" s="15">
        <f>E67+E68+E69+E70</f>
        <v>5758753.8799999999</v>
      </c>
      <c r="F65" s="15">
        <f>F67+F68+F69+F70</f>
        <v>0</v>
      </c>
      <c r="G65" s="15">
        <f>G67+G68+G69+G70</f>
        <v>0</v>
      </c>
      <c r="H65" s="15">
        <f t="shared" si="0"/>
        <v>5758753.8799999999</v>
      </c>
    </row>
    <row r="66" spans="1:8" s="5" customFormat="1" x14ac:dyDescent="0.3">
      <c r="A66" s="48" t="s">
        <v>42</v>
      </c>
      <c r="B66" s="3"/>
      <c r="C66" s="3"/>
      <c r="D66" s="21"/>
      <c r="E66" s="51">
        <f>E67+E68+E69+E70</f>
        <v>5758753.8799999999</v>
      </c>
      <c r="F66" s="51">
        <f t="shared" ref="F66:G66" si="4">F67+F68+F69+F70</f>
        <v>0</v>
      </c>
      <c r="G66" s="51">
        <f t="shared" si="4"/>
        <v>0</v>
      </c>
      <c r="H66" s="51">
        <f t="shared" si="0"/>
        <v>5758753.8799999999</v>
      </c>
    </row>
    <row r="67" spans="1:8" s="5" customFormat="1" x14ac:dyDescent="0.3">
      <c r="A67" s="37" t="s">
        <v>17</v>
      </c>
      <c r="B67" s="6"/>
      <c r="C67" s="6"/>
      <c r="D67" s="6"/>
      <c r="E67" s="47">
        <v>3971028.7409088858</v>
      </c>
      <c r="F67" s="47"/>
      <c r="G67" s="47"/>
      <c r="H67" s="47">
        <f t="shared" si="0"/>
        <v>3971028.7409088858</v>
      </c>
    </row>
    <row r="68" spans="1:8" s="5" customFormat="1" x14ac:dyDescent="0.3">
      <c r="A68" s="37" t="s">
        <v>18</v>
      </c>
      <c r="B68" s="6"/>
      <c r="C68" s="6"/>
      <c r="D68" s="6"/>
      <c r="E68" s="47">
        <v>480480.73369530973</v>
      </c>
      <c r="F68" s="47"/>
      <c r="G68" s="47"/>
      <c r="H68" s="47">
        <f t="shared" si="0"/>
        <v>480480.73369530973</v>
      </c>
    </row>
    <row r="69" spans="1:8" x14ac:dyDescent="0.3">
      <c r="A69" s="37" t="s">
        <v>19</v>
      </c>
      <c r="E69" s="47">
        <v>1298837.9081506722</v>
      </c>
      <c r="F69" s="47"/>
      <c r="G69" s="47"/>
      <c r="H69" s="47">
        <f t="shared" si="0"/>
        <v>1298837.9081506722</v>
      </c>
    </row>
    <row r="70" spans="1:8" x14ac:dyDescent="0.3">
      <c r="A70" s="37" t="s">
        <v>20</v>
      </c>
      <c r="E70" s="47">
        <v>8406.4972451317553</v>
      </c>
      <c r="F70" s="47"/>
      <c r="G70" s="47"/>
      <c r="H70" s="47">
        <f t="shared" si="0"/>
        <v>8406.4972451317553</v>
      </c>
    </row>
  </sheetData>
  <dataConsolidate/>
  <pageMargins left="0.25" right="0.25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4cedfd-18b6-416b-a27a-1daa6530c4f3" xsi:nil="true"/>
    <lcf76f155ced4ddcb4097134ff3c332f xmlns="548510c3-10e4-40d2-9e57-4ea0b9082f6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1A86EA2495854796F0D23C3EC2220B" ma:contentTypeVersion="12" ma:contentTypeDescription="Loo uus dokument" ma:contentTypeScope="" ma:versionID="da9568beb1dda2aa0ed1ea4103d3e056">
  <xsd:schema xmlns:xsd="http://www.w3.org/2001/XMLSchema" xmlns:xs="http://www.w3.org/2001/XMLSchema" xmlns:p="http://schemas.microsoft.com/office/2006/metadata/properties" xmlns:ns2="548510c3-10e4-40d2-9e57-4ea0b9082f62" xmlns:ns3="194cedfd-18b6-416b-a27a-1daa6530c4f3" targetNamespace="http://schemas.microsoft.com/office/2006/metadata/properties" ma:root="true" ma:fieldsID="da52c1e03e3dfc06124706067db094e8" ns2:_="" ns3:_="">
    <xsd:import namespace="548510c3-10e4-40d2-9e57-4ea0b9082f62"/>
    <xsd:import namespace="194cedfd-18b6-416b-a27a-1daa6530c4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510c3-10e4-40d2-9e57-4ea0b9082f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cedfd-18b6-416b-a27a-1daa6530c4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45661c9-bf40-49d6-b8cc-e74f9c34b825}" ma:internalName="TaxCatchAll" ma:showField="CatchAllData" ma:web="194cedfd-18b6-416b-a27a-1daa6530c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164BEB-9B2A-4037-A9CE-36C77EC785A8}">
  <ds:schemaRefs>
    <ds:schemaRef ds:uri="http://schemas.microsoft.com/office/2006/metadata/properties"/>
    <ds:schemaRef ds:uri="http://schemas.microsoft.com/office/infopath/2007/PartnerControls"/>
    <ds:schemaRef ds:uri="194cedfd-18b6-416b-a27a-1daa6530c4f3"/>
    <ds:schemaRef ds:uri="548510c3-10e4-40d2-9e57-4ea0b9082f62"/>
  </ds:schemaRefs>
</ds:datastoreItem>
</file>

<file path=customXml/itemProps2.xml><?xml version="1.0" encoding="utf-8"?>
<ds:datastoreItem xmlns:ds="http://schemas.openxmlformats.org/officeDocument/2006/customXml" ds:itemID="{729DB32B-3B6C-44DC-8B7B-724FAA0D46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8510c3-10e4-40d2-9e57-4ea0b9082f62"/>
    <ds:schemaRef ds:uri="194cedfd-18b6-416b-a27a-1daa6530c4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AA306D-5E26-4513-8627-353F40DCFE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11. RIA</vt:lpstr>
    </vt:vector>
  </TitlesOfParts>
  <Manager/>
  <Company>Registrite ja Infosüsteemide Keskus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 Urmann</dc:creator>
  <cp:keywords/>
  <dc:description/>
  <cp:lastModifiedBy>Kristi Urmann - JUSTDIGI</cp:lastModifiedBy>
  <cp:revision/>
  <dcterms:created xsi:type="dcterms:W3CDTF">2021-12-14T12:58:35Z</dcterms:created>
  <dcterms:modified xsi:type="dcterms:W3CDTF">2025-02-11T13:12:02Z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0x010100FF1A86EA2495854796F0D23C3EC2220B</vt:lpwstr>
  </property>
  <property fmtid="{D5CDD505-2E9C-101B-9397-08002B2CF9AE}" pid="3" name="Order">
    <vt:r8>1543800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2024-12-23T07:38:05Z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b657a360-1588-4ae2-b7f8-596b158d7c00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